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meer Personal\PERSONAL\XLRI 2018\Senior Leadership Programme\Creating a Corporate Value\Assignements\Assignment Submission\"/>
    </mc:Choice>
  </mc:AlternateContent>
  <bookViews>
    <workbookView xWindow="0" yWindow="0" windowWidth="20490" windowHeight="7155"/>
  </bookViews>
  <sheets>
    <sheet name="Minda_Industries_BS_Equation" sheetId="1" r:id="rId1"/>
    <sheet name="Minda Industries_Highligh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0" i="2"/>
  <c r="G19" i="2"/>
  <c r="F19" i="2"/>
  <c r="G17" i="2"/>
  <c r="F17" i="2"/>
  <c r="G16" i="2"/>
  <c r="F16" i="2"/>
  <c r="G14" i="2"/>
  <c r="F14" i="2"/>
  <c r="G13" i="2"/>
  <c r="F13" i="2"/>
  <c r="G12" i="2"/>
  <c r="F12" i="2"/>
  <c r="G11" i="2"/>
  <c r="F11" i="2"/>
  <c r="G9" i="2"/>
  <c r="F9" i="2"/>
  <c r="G8" i="2"/>
  <c r="F8" i="2"/>
  <c r="G7" i="2"/>
  <c r="F7" i="2"/>
  <c r="G6" i="2"/>
  <c r="F6" i="2"/>
  <c r="D24" i="1"/>
  <c r="E21" i="1"/>
  <c r="E24" i="1" s="1"/>
  <c r="D21" i="1"/>
  <c r="F21" i="1" s="1"/>
  <c r="F20" i="1"/>
  <c r="F19" i="1"/>
  <c r="F16" i="1"/>
  <c r="E13" i="1"/>
  <c r="D13" i="1"/>
  <c r="F13" i="1" s="1"/>
  <c r="F12" i="1"/>
  <c r="F11" i="1"/>
  <c r="F24" i="1" l="1"/>
</calcChain>
</file>

<file path=xl/sharedStrings.xml><?xml version="1.0" encoding="utf-8"?>
<sst xmlns="http://schemas.openxmlformats.org/spreadsheetml/2006/main" count="64" uniqueCount="59">
  <si>
    <t>BALANCE SHEET EQUATION</t>
  </si>
  <si>
    <t>ASSETS</t>
  </si>
  <si>
    <t>=</t>
  </si>
  <si>
    <t xml:space="preserve">EQUITY </t>
  </si>
  <si>
    <t xml:space="preserve">+ </t>
  </si>
  <si>
    <t>LIABILITY</t>
  </si>
  <si>
    <t>A</t>
  </si>
  <si>
    <t>B</t>
  </si>
  <si>
    <t>+</t>
  </si>
  <si>
    <t>C</t>
  </si>
  <si>
    <t>For Minda Industries Ltd., Balance Sheet Equation is derived as below-</t>
  </si>
  <si>
    <t>% Increase</t>
  </si>
  <si>
    <t>Assets</t>
  </si>
  <si>
    <t>Non-Current Assests(Total)</t>
  </si>
  <si>
    <t>Current Assets(Total)</t>
  </si>
  <si>
    <t>Total Assets</t>
  </si>
  <si>
    <t>Equity</t>
  </si>
  <si>
    <t>Total Equity</t>
  </si>
  <si>
    <t>Liabilities</t>
  </si>
  <si>
    <t>Non-current liabilities(Total)</t>
  </si>
  <si>
    <t>Current liabilities(Total)</t>
  </si>
  <si>
    <t>EQUITY +LIABILITY</t>
  </si>
  <si>
    <t>E</t>
  </si>
  <si>
    <t>Inferences:</t>
  </si>
  <si>
    <t>1} Non-Current Assets have grown by 54% YOY wrt. 2017 in 2018. Plant Investments are high,</t>
  </si>
  <si>
    <t xml:space="preserve"> company is in expansion mode</t>
  </si>
  <si>
    <t xml:space="preserve">2} There is an increase in 'Other Equity/Reserves &amp; surplus' &amp; also Current liabilities are increased by 47% </t>
  </si>
  <si>
    <t>Minda Industries</t>
  </si>
  <si>
    <t>Major Highlights of Balance Sheet</t>
  </si>
  <si>
    <t>Total Asset Part</t>
  </si>
  <si>
    <t>Current Assets</t>
  </si>
  <si>
    <t>Amount in Cr'18</t>
  </si>
  <si>
    <t>Amount in Cr'17</t>
  </si>
  <si>
    <t>YOY Growth over '17</t>
  </si>
  <si>
    <t>% of Total Assets</t>
  </si>
  <si>
    <t>Property, Plant &amp; Equipment</t>
  </si>
  <si>
    <t>Goodwill on Consolidation</t>
  </si>
  <si>
    <t>Intangible Assets under development</t>
  </si>
  <si>
    <t>Capital WIP</t>
  </si>
  <si>
    <t>Non-Current Assets</t>
  </si>
  <si>
    <t>Inventories</t>
  </si>
  <si>
    <t>Other Current Assets</t>
  </si>
  <si>
    <t>Trade Recievables</t>
  </si>
  <si>
    <t>Cash &amp; Cash Equivalents</t>
  </si>
  <si>
    <t>Total Equity &amp; Liabilities Part</t>
  </si>
  <si>
    <t>Other Equity/Reserves &amp; Surplus</t>
  </si>
  <si>
    <t>Total Outstanding of Creditors</t>
  </si>
  <si>
    <t>other than micro &amp; small enterprises</t>
  </si>
  <si>
    <t>Borrowings-Short Term</t>
  </si>
  <si>
    <t>Borrowings-Long Term</t>
  </si>
  <si>
    <t>Company is heavily dependent on Asset generation, the nature of business demands higher Capital intensive</t>
  </si>
  <si>
    <t>investments . The company has improved on Goodwill &amp; is progressing in Intangible asset developments. Company</t>
  </si>
  <si>
    <t>has significantly built on inventory- which may be a concern if unsold in short term</t>
  </si>
  <si>
    <t>Company is buidling strongly on its Reserves &amp; surplus; it has lower long term borrowings indicates that company</t>
  </si>
  <si>
    <t>management is conservative &amp; cautious. In 2018, YOY increase of 35% shows aggressive outlook for long term perspective</t>
  </si>
  <si>
    <t>for building a capital intensive business model. Company is strongly pumping money to build assets</t>
  </si>
  <si>
    <t>Interesting Point to notice</t>
  </si>
  <si>
    <t>Company needs to build its Cash &amp; Cash equivalents for serving the debt in short to long term</t>
  </si>
  <si>
    <t>(*: All Figures are in Crores,  figures are taken from Annual Report f Minda Industries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</si>
</sst>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u/>
      <sz val="11"/>
      <color rgb="FF7F7F7F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4"/>
      <color theme="9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5" fillId="3" borderId="3" applyNumberFormat="0" applyAlignment="0" applyProtection="0"/>
    <xf numFmtId="0" fontId="6" fillId="4" borderId="4" applyNumberFormat="0" applyAlignment="0" applyProtection="0"/>
    <xf numFmtId="0" fontId="7" fillId="4" borderId="3" applyNumberFormat="0" applyAlignment="0" applyProtection="0"/>
    <xf numFmtId="0" fontId="8" fillId="0" borderId="0" applyNumberFormat="0" applyFill="0" applyBorder="0" applyAlignment="0" applyProtection="0"/>
    <xf numFmtId="0" fontId="1" fillId="5" borderId="5" applyNumberFormat="0" applyFont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9" fillId="0" borderId="0" xfId="10"/>
    <xf numFmtId="0" fontId="0" fillId="0" borderId="0" xfId="0" quotePrefix="1"/>
    <xf numFmtId="15" fontId="5" fillId="3" borderId="3" xfId="5" applyNumberFormat="1"/>
    <xf numFmtId="0" fontId="0" fillId="5" borderId="5" xfId="9" applyFont="1"/>
    <xf numFmtId="0" fontId="6" fillId="4" borderId="4" xfId="6"/>
    <xf numFmtId="9" fontId="6" fillId="4" borderId="4" xfId="1" applyFont="1" applyFill="1" applyBorder="1"/>
    <xf numFmtId="0" fontId="7" fillId="4" borderId="3" xfId="7"/>
    <xf numFmtId="9" fontId="7" fillId="4" borderId="3" xfId="1" applyFont="1" applyFill="1" applyBorder="1"/>
    <xf numFmtId="9" fontId="7" fillId="4" borderId="3" xfId="7" applyNumberFormat="1"/>
    <xf numFmtId="9" fontId="6" fillId="4" borderId="4" xfId="6" applyNumberFormat="1"/>
    <xf numFmtId="0" fontId="9" fillId="0" borderId="0" xfId="10" applyFill="1" applyBorder="1"/>
    <xf numFmtId="0" fontId="10" fillId="0" borderId="0" xfId="0" applyFont="1"/>
    <xf numFmtId="0" fontId="2" fillId="0" borderId="1" xfId="2"/>
    <xf numFmtId="0" fontId="3" fillId="0" borderId="2" xfId="3"/>
    <xf numFmtId="0" fontId="11" fillId="0" borderId="0" xfId="0" applyFont="1"/>
    <xf numFmtId="0" fontId="5" fillId="3" borderId="3" xfId="5"/>
    <xf numFmtId="9" fontId="0" fillId="0" borderId="0" xfId="1" applyFont="1"/>
    <xf numFmtId="9" fontId="0" fillId="6" borderId="0" xfId="1" applyFont="1" applyFill="1"/>
    <xf numFmtId="0" fontId="4" fillId="2" borderId="0" xfId="4"/>
    <xf numFmtId="9" fontId="4" fillId="2" borderId="0" xfId="4" applyNumberFormat="1"/>
    <xf numFmtId="0" fontId="11" fillId="0" borderId="0" xfId="10" applyFont="1"/>
    <xf numFmtId="0" fontId="12" fillId="0" borderId="0" xfId="10" applyFont="1"/>
    <xf numFmtId="0" fontId="16" fillId="0" borderId="0" xfId="3" applyFont="1" applyBorder="1" applyAlignment="1">
      <alignment horizontal="left"/>
    </xf>
    <xf numFmtId="0" fontId="13" fillId="0" borderId="6" xfId="0" applyFont="1" applyBorder="1"/>
    <xf numFmtId="0" fontId="13" fillId="0" borderId="0" xfId="0" applyFont="1" applyBorder="1"/>
    <xf numFmtId="0" fontId="0" fillId="0" borderId="7" xfId="0" applyBorder="1"/>
    <xf numFmtId="0" fontId="14" fillId="0" borderId="6" xfId="10" applyFont="1" applyBorder="1"/>
    <xf numFmtId="0" fontId="14" fillId="0" borderId="0" xfId="10" applyFont="1" applyBorder="1"/>
    <xf numFmtId="0" fontId="14" fillId="0" borderId="0" xfId="10" quotePrefix="1" applyFont="1" applyBorder="1"/>
    <xf numFmtId="0" fontId="14" fillId="0" borderId="8" xfId="10" applyFont="1" applyBorder="1"/>
    <xf numFmtId="0" fontId="14" fillId="0" borderId="9" xfId="10" applyFont="1" applyBorder="1"/>
    <xf numFmtId="0" fontId="14" fillId="0" borderId="9" xfId="10" quotePrefix="1" applyFont="1" applyBorder="1"/>
    <xf numFmtId="0" fontId="13" fillId="0" borderId="9" xfId="0" applyFont="1" applyBorder="1"/>
    <xf numFmtId="0" fontId="0" fillId="0" borderId="10" xfId="0" applyBorder="1"/>
    <xf numFmtId="0" fontId="15" fillId="0" borderId="11" xfId="8" applyFont="1" applyBorder="1"/>
    <xf numFmtId="0" fontId="13" fillId="0" borderId="12" xfId="0" applyFont="1" applyBorder="1"/>
    <xf numFmtId="0" fontId="0" fillId="0" borderId="13" xfId="0" applyBorder="1"/>
  </cellXfs>
  <cellStyles count="11">
    <cellStyle name="Bad" xfId="4" builtinId="27"/>
    <cellStyle name="Calculation" xfId="7" builtinId="22"/>
    <cellStyle name="Explanatory Text" xfId="10" builtinId="53"/>
    <cellStyle name="Heading 1" xfId="2" builtinId="16"/>
    <cellStyle name="Heading 2" xfId="3" builtinId="17"/>
    <cellStyle name="Input" xfId="5" builtinId="20"/>
    <cellStyle name="Normal" xfId="0" builtinId="0"/>
    <cellStyle name="Note" xfId="9" builtinId="10"/>
    <cellStyle name="Output" xfId="6" builtinId="21"/>
    <cellStyle name="Percent" xfId="1" builtinId="5"/>
    <cellStyle name="Warning Text" xfId="8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9525</xdr:rowOff>
    </xdr:from>
    <xdr:to>
      <xdr:col>7</xdr:col>
      <xdr:colOff>438150</xdr:colOff>
      <xdr:row>6</xdr:row>
      <xdr:rowOff>47625</xdr:rowOff>
    </xdr:to>
    <xdr:sp macro="" textlink="">
      <xdr:nvSpPr>
        <xdr:cNvPr id="2" name="Left Arrow 1"/>
        <xdr:cNvSpPr/>
      </xdr:nvSpPr>
      <xdr:spPr>
        <a:xfrm>
          <a:off x="8029575" y="1085850"/>
          <a:ext cx="342900" cy="22860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104775</xdr:colOff>
      <xdr:row>7</xdr:row>
      <xdr:rowOff>152400</xdr:rowOff>
    </xdr:from>
    <xdr:to>
      <xdr:col>7</xdr:col>
      <xdr:colOff>447675</xdr:colOff>
      <xdr:row>9</xdr:row>
      <xdr:rowOff>0</xdr:rowOff>
    </xdr:to>
    <xdr:sp macro="" textlink="">
      <xdr:nvSpPr>
        <xdr:cNvPr id="3" name="Left Arrow 2"/>
        <xdr:cNvSpPr/>
      </xdr:nvSpPr>
      <xdr:spPr>
        <a:xfrm>
          <a:off x="8039100" y="1609725"/>
          <a:ext cx="342900" cy="22860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104775</xdr:colOff>
      <xdr:row>9</xdr:row>
      <xdr:rowOff>161925</xdr:rowOff>
    </xdr:from>
    <xdr:to>
      <xdr:col>7</xdr:col>
      <xdr:colOff>447675</xdr:colOff>
      <xdr:row>11</xdr:row>
      <xdr:rowOff>9525</xdr:rowOff>
    </xdr:to>
    <xdr:sp macro="" textlink="">
      <xdr:nvSpPr>
        <xdr:cNvPr id="4" name="Left Arrow 3"/>
        <xdr:cNvSpPr/>
      </xdr:nvSpPr>
      <xdr:spPr>
        <a:xfrm>
          <a:off x="8039100" y="2000250"/>
          <a:ext cx="342900" cy="22860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95250</xdr:colOff>
      <xdr:row>11</xdr:row>
      <xdr:rowOff>171450</xdr:rowOff>
    </xdr:from>
    <xdr:to>
      <xdr:col>7</xdr:col>
      <xdr:colOff>438150</xdr:colOff>
      <xdr:row>13</xdr:row>
      <xdr:rowOff>19050</xdr:rowOff>
    </xdr:to>
    <xdr:sp macro="" textlink="">
      <xdr:nvSpPr>
        <xdr:cNvPr id="5" name="Left Arrow 4"/>
        <xdr:cNvSpPr/>
      </xdr:nvSpPr>
      <xdr:spPr>
        <a:xfrm>
          <a:off x="8029575" y="2390775"/>
          <a:ext cx="342900" cy="22860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85725</xdr:colOff>
      <xdr:row>14</xdr:row>
      <xdr:rowOff>180975</xdr:rowOff>
    </xdr:from>
    <xdr:to>
      <xdr:col>7</xdr:col>
      <xdr:colOff>428625</xdr:colOff>
      <xdr:row>16</xdr:row>
      <xdr:rowOff>28575</xdr:rowOff>
    </xdr:to>
    <xdr:sp macro="" textlink="">
      <xdr:nvSpPr>
        <xdr:cNvPr id="6" name="Left Arrow 5"/>
        <xdr:cNvSpPr/>
      </xdr:nvSpPr>
      <xdr:spPr>
        <a:xfrm>
          <a:off x="8020050" y="2971800"/>
          <a:ext cx="342900" cy="22860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85725</xdr:colOff>
      <xdr:row>15</xdr:row>
      <xdr:rowOff>180975</xdr:rowOff>
    </xdr:from>
    <xdr:to>
      <xdr:col>7</xdr:col>
      <xdr:colOff>428625</xdr:colOff>
      <xdr:row>17</xdr:row>
      <xdr:rowOff>28575</xdr:rowOff>
    </xdr:to>
    <xdr:sp macro="" textlink="">
      <xdr:nvSpPr>
        <xdr:cNvPr id="7" name="Left Arrow 6"/>
        <xdr:cNvSpPr/>
      </xdr:nvSpPr>
      <xdr:spPr>
        <a:xfrm>
          <a:off x="8020050" y="3162300"/>
          <a:ext cx="342900" cy="22860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85725</xdr:colOff>
      <xdr:row>17</xdr:row>
      <xdr:rowOff>142875</xdr:rowOff>
    </xdr:from>
    <xdr:to>
      <xdr:col>7</xdr:col>
      <xdr:colOff>428625</xdr:colOff>
      <xdr:row>18</xdr:row>
      <xdr:rowOff>180975</xdr:rowOff>
    </xdr:to>
    <xdr:sp macro="" textlink="">
      <xdr:nvSpPr>
        <xdr:cNvPr id="8" name="Left Arrow 7"/>
        <xdr:cNvSpPr/>
      </xdr:nvSpPr>
      <xdr:spPr>
        <a:xfrm>
          <a:off x="8020050" y="3505200"/>
          <a:ext cx="342900" cy="22860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85725</xdr:colOff>
      <xdr:row>19</xdr:row>
      <xdr:rowOff>28575</xdr:rowOff>
    </xdr:from>
    <xdr:to>
      <xdr:col>7</xdr:col>
      <xdr:colOff>428625</xdr:colOff>
      <xdr:row>20</xdr:row>
      <xdr:rowOff>66675</xdr:rowOff>
    </xdr:to>
    <xdr:sp macro="" textlink="">
      <xdr:nvSpPr>
        <xdr:cNvPr id="9" name="Left Arrow 8"/>
        <xdr:cNvSpPr/>
      </xdr:nvSpPr>
      <xdr:spPr>
        <a:xfrm>
          <a:off x="8020050" y="3771900"/>
          <a:ext cx="342900" cy="22860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29"/>
  <sheetViews>
    <sheetView showGridLines="0" tabSelected="1" topLeftCell="A5" workbookViewId="0">
      <selection activeCell="A29" sqref="A29"/>
    </sheetView>
  </sheetViews>
  <sheetFormatPr defaultRowHeight="15" x14ac:dyDescent="0.25"/>
  <cols>
    <col min="1" max="1" width="25.85546875" bestFit="1" customWidth="1"/>
    <col min="4" max="5" width="9.85546875" bestFit="1" customWidth="1"/>
    <col min="6" max="6" width="10.5703125" customWidth="1"/>
    <col min="10" max="10" width="9.140625" style="1"/>
    <col min="11" max="11" width="32.7109375" customWidth="1"/>
    <col min="12" max="12" width="15.140625" bestFit="1" customWidth="1"/>
    <col min="13" max="13" width="15.140625" customWidth="1"/>
    <col min="14" max="14" width="19" bestFit="1" customWidth="1"/>
    <col min="15" max="15" width="16" bestFit="1" customWidth="1"/>
  </cols>
  <sheetData>
    <row r="1" spans="1:8" ht="21.75" thickBot="1" x14ac:dyDescent="0.4">
      <c r="A1" s="36" t="s">
        <v>0</v>
      </c>
      <c r="B1" s="37"/>
      <c r="C1" s="37"/>
      <c r="D1" s="37"/>
      <c r="E1" s="37"/>
      <c r="F1" s="37"/>
      <c r="G1" s="37"/>
      <c r="H1" s="38"/>
    </row>
    <row r="2" spans="1:8" x14ac:dyDescent="0.25">
      <c r="A2" s="25"/>
      <c r="B2" s="26"/>
      <c r="C2" s="26"/>
      <c r="D2" s="26"/>
      <c r="E2" s="26"/>
      <c r="F2" s="26"/>
      <c r="G2" s="26"/>
      <c r="H2" s="27"/>
    </row>
    <row r="3" spans="1:8" ht="18.75" x14ac:dyDescent="0.3">
      <c r="A3" s="28" t="s">
        <v>1</v>
      </c>
      <c r="B3" s="29" t="s">
        <v>2</v>
      </c>
      <c r="C3" s="29" t="s">
        <v>3</v>
      </c>
      <c r="D3" s="30" t="s">
        <v>4</v>
      </c>
      <c r="E3" s="29" t="s">
        <v>5</v>
      </c>
      <c r="F3" s="26"/>
      <c r="G3" s="26"/>
      <c r="H3" s="27"/>
    </row>
    <row r="4" spans="1:8" ht="19.5" thickBot="1" x14ac:dyDescent="0.35">
      <c r="A4" s="31" t="s">
        <v>6</v>
      </c>
      <c r="B4" s="32" t="s">
        <v>2</v>
      </c>
      <c r="C4" s="32" t="s">
        <v>7</v>
      </c>
      <c r="D4" s="33" t="s">
        <v>8</v>
      </c>
      <c r="E4" s="32" t="s">
        <v>9</v>
      </c>
      <c r="F4" s="34"/>
      <c r="G4" s="34"/>
      <c r="H4" s="35"/>
    </row>
    <row r="5" spans="1:8" x14ac:dyDescent="0.25">
      <c r="F5" s="3"/>
    </row>
    <row r="6" spans="1:8" x14ac:dyDescent="0.25">
      <c r="F6" s="3"/>
    </row>
    <row r="7" spans="1:8" ht="23.25" x14ac:dyDescent="0.35">
      <c r="A7" s="24" t="s">
        <v>10</v>
      </c>
      <c r="B7" s="24"/>
      <c r="C7" s="24"/>
      <c r="D7" s="24"/>
      <c r="E7" s="24"/>
      <c r="F7" s="24"/>
      <c r="G7" s="24"/>
      <c r="H7" s="24"/>
    </row>
    <row r="8" spans="1:8" x14ac:dyDescent="0.25">
      <c r="A8" s="2" t="s">
        <v>58</v>
      </c>
    </row>
    <row r="9" spans="1:8" x14ac:dyDescent="0.25">
      <c r="D9" s="4">
        <v>43190</v>
      </c>
      <c r="E9" s="4">
        <v>42825</v>
      </c>
      <c r="F9" s="4" t="s">
        <v>11</v>
      </c>
    </row>
    <row r="10" spans="1:8" x14ac:dyDescent="0.25">
      <c r="A10" s="5" t="s">
        <v>12</v>
      </c>
      <c r="B10" t="s">
        <v>6</v>
      </c>
    </row>
    <row r="11" spans="1:8" x14ac:dyDescent="0.25">
      <c r="A11" s="2" t="s">
        <v>13</v>
      </c>
      <c r="D11" s="6">
        <v>1838.02</v>
      </c>
      <c r="E11" s="6">
        <v>1195.96</v>
      </c>
      <c r="F11" s="7">
        <f>(D11-E11)/E11</f>
        <v>0.53685741998060132</v>
      </c>
    </row>
    <row r="12" spans="1:8" x14ac:dyDescent="0.25">
      <c r="A12" s="2" t="s">
        <v>14</v>
      </c>
      <c r="D12" s="6">
        <v>1527.09</v>
      </c>
      <c r="E12" s="6">
        <v>1201.68</v>
      </c>
      <c r="F12" s="7">
        <f>(D12-E12)/E12</f>
        <v>0.27079588575993596</v>
      </c>
    </row>
    <row r="13" spans="1:8" x14ac:dyDescent="0.25">
      <c r="A13" s="2" t="s">
        <v>15</v>
      </c>
      <c r="D13" s="8">
        <f>D12+D11</f>
        <v>3365.1099999999997</v>
      </c>
      <c r="E13" s="8">
        <f>E12+E11</f>
        <v>2397.6400000000003</v>
      </c>
      <c r="F13" s="9">
        <f>(D13-E13)/E13</f>
        <v>0.40350928412939358</v>
      </c>
    </row>
    <row r="14" spans="1:8" x14ac:dyDescent="0.25">
      <c r="A14" s="2"/>
    </row>
    <row r="15" spans="1:8" x14ac:dyDescent="0.25">
      <c r="A15" s="5" t="s">
        <v>16</v>
      </c>
      <c r="B15" t="s">
        <v>7</v>
      </c>
    </row>
    <row r="16" spans="1:8" x14ac:dyDescent="0.25">
      <c r="A16" s="2" t="s">
        <v>17</v>
      </c>
      <c r="D16" s="8">
        <v>1602.7</v>
      </c>
      <c r="E16" s="8">
        <v>1176.46</v>
      </c>
      <c r="F16" s="10">
        <f>(D16-E16)/E16</f>
        <v>0.36230726076534686</v>
      </c>
    </row>
    <row r="17" spans="1:6" x14ac:dyDescent="0.25">
      <c r="A17" s="2"/>
    </row>
    <row r="18" spans="1:6" x14ac:dyDescent="0.25">
      <c r="A18" s="5" t="s">
        <v>18</v>
      </c>
      <c r="B18" s="3" t="s">
        <v>9</v>
      </c>
    </row>
    <row r="19" spans="1:6" x14ac:dyDescent="0.25">
      <c r="A19" s="2" t="s">
        <v>19</v>
      </c>
      <c r="D19" s="6">
        <v>395.28</v>
      </c>
      <c r="E19" s="6">
        <v>289.73</v>
      </c>
      <c r="F19" s="11">
        <f>(D19-E19)/E19</f>
        <v>0.36430469747696115</v>
      </c>
    </row>
    <row r="20" spans="1:6" x14ac:dyDescent="0.25">
      <c r="A20" s="2" t="s">
        <v>20</v>
      </c>
      <c r="D20" s="6">
        <v>1367.13</v>
      </c>
      <c r="E20" s="6">
        <v>931.45</v>
      </c>
      <c r="F20" s="11">
        <f>(D20-E20)/E20</f>
        <v>0.46774384024907406</v>
      </c>
    </row>
    <row r="21" spans="1:6" x14ac:dyDescent="0.25">
      <c r="A21" s="2"/>
      <c r="D21" s="8">
        <f>SUM(D19:D20)</f>
        <v>1762.41</v>
      </c>
      <c r="E21" s="8">
        <f>SUM(E19:E20)</f>
        <v>1221.18</v>
      </c>
      <c r="F21" s="10">
        <f>(D21-E21)/E21</f>
        <v>0.44320247629342113</v>
      </c>
    </row>
    <row r="22" spans="1:6" x14ac:dyDescent="0.25">
      <c r="A22" s="2"/>
    </row>
    <row r="23" spans="1:6" x14ac:dyDescent="0.25">
      <c r="A23" s="12"/>
    </row>
    <row r="24" spans="1:6" x14ac:dyDescent="0.25">
      <c r="A24" s="5" t="s">
        <v>21</v>
      </c>
      <c r="B24" t="s">
        <v>22</v>
      </c>
      <c r="D24" s="8">
        <f>D21+D16</f>
        <v>3365.11</v>
      </c>
      <c r="E24" s="8">
        <f>E21+E16</f>
        <v>2397.6400000000003</v>
      </c>
      <c r="F24" s="10">
        <f>(D24-E24)/E24</f>
        <v>0.40350928412939374</v>
      </c>
    </row>
    <row r="26" spans="1:6" x14ac:dyDescent="0.25">
      <c r="A26" s="13" t="s">
        <v>23</v>
      </c>
    </row>
    <row r="27" spans="1:6" x14ac:dyDescent="0.25">
      <c r="A27" t="s">
        <v>24</v>
      </c>
    </row>
    <row r="28" spans="1:6" x14ac:dyDescent="0.25">
      <c r="A28" t="s">
        <v>25</v>
      </c>
    </row>
    <row r="29" spans="1:6" x14ac:dyDescent="0.25">
      <c r="A29" t="s">
        <v>26</v>
      </c>
    </row>
  </sheetData>
  <mergeCells count="1">
    <mergeCell ref="A7:H7"/>
  </mergeCells>
  <pageMargins left="0.7" right="0.7" top="0.75" bottom="0.75" header="0.3" footer="0.3"/>
  <pageSetup scale="9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32"/>
  <sheetViews>
    <sheetView showGridLines="0" workbookViewId="0">
      <selection activeCell="J18" sqref="J18"/>
    </sheetView>
  </sheetViews>
  <sheetFormatPr defaultRowHeight="15" x14ac:dyDescent="0.25"/>
  <cols>
    <col min="3" max="3" width="35.42578125" customWidth="1"/>
    <col min="4" max="5" width="15.140625" bestFit="1" customWidth="1"/>
    <col min="6" max="6" width="19" bestFit="1" customWidth="1"/>
    <col min="7" max="7" width="16" bestFit="1" customWidth="1"/>
  </cols>
  <sheetData>
    <row r="1" spans="2:7" ht="20.25" thickBot="1" x14ac:dyDescent="0.35">
      <c r="B1" s="1"/>
      <c r="C1" s="14" t="s">
        <v>27</v>
      </c>
    </row>
    <row r="2" spans="2:7" ht="15.75" thickTop="1" x14ac:dyDescent="0.25">
      <c r="B2" s="1"/>
    </row>
    <row r="3" spans="2:7" ht="18" thickBot="1" x14ac:dyDescent="0.35">
      <c r="B3" s="1"/>
      <c r="C3" s="15" t="s">
        <v>28</v>
      </c>
    </row>
    <row r="4" spans="2:7" ht="15.75" thickTop="1" x14ac:dyDescent="0.25">
      <c r="B4" s="1"/>
      <c r="C4" s="16" t="s">
        <v>29</v>
      </c>
    </row>
    <row r="5" spans="2:7" x14ac:dyDescent="0.25">
      <c r="B5" s="1">
        <v>1</v>
      </c>
      <c r="C5" s="2" t="s">
        <v>30</v>
      </c>
      <c r="D5" s="17" t="s">
        <v>31</v>
      </c>
      <c r="E5" s="17" t="s">
        <v>32</v>
      </c>
      <c r="F5" s="17" t="s">
        <v>33</v>
      </c>
      <c r="G5" s="17" t="s">
        <v>34</v>
      </c>
    </row>
    <row r="6" spans="2:7" x14ac:dyDescent="0.25">
      <c r="B6" s="1">
        <v>1.1000000000000001</v>
      </c>
      <c r="C6" s="2" t="s">
        <v>35</v>
      </c>
      <c r="D6">
        <v>1199.3900000000001</v>
      </c>
      <c r="E6">
        <v>847.47</v>
      </c>
      <c r="F6" s="18">
        <f>(D6-E6)/E6</f>
        <v>0.41525953721075681</v>
      </c>
      <c r="G6" s="19">
        <f>D6/3365.11</f>
        <v>0.356419255239799</v>
      </c>
    </row>
    <row r="7" spans="2:7" x14ac:dyDescent="0.25">
      <c r="B7" s="1">
        <v>1.2</v>
      </c>
      <c r="C7" s="2" t="s">
        <v>36</v>
      </c>
      <c r="D7">
        <v>111.79</v>
      </c>
      <c r="E7">
        <v>9.0399999999999991</v>
      </c>
      <c r="F7" s="18">
        <f>(D7-E7)/E7</f>
        <v>11.366150442477878</v>
      </c>
      <c r="G7" s="18">
        <f>D7/3365.11</f>
        <v>3.322031077735943E-2</v>
      </c>
    </row>
    <row r="8" spans="2:7" x14ac:dyDescent="0.25">
      <c r="B8" s="1">
        <v>1.3</v>
      </c>
      <c r="C8" s="2" t="s">
        <v>37</v>
      </c>
      <c r="D8">
        <v>18.68</v>
      </c>
      <c r="E8">
        <v>0.65</v>
      </c>
      <c r="F8" s="18">
        <f>(D8-E8)/E8</f>
        <v>27.738461538461539</v>
      </c>
      <c r="G8" s="18">
        <f>18.68/3365.11</f>
        <v>5.5510815396822089E-3</v>
      </c>
    </row>
    <row r="9" spans="2:7" x14ac:dyDescent="0.25">
      <c r="B9" s="1">
        <v>1.4</v>
      </c>
      <c r="C9" s="2" t="s">
        <v>38</v>
      </c>
      <c r="D9">
        <v>192.11</v>
      </c>
      <c r="E9">
        <v>116.8</v>
      </c>
      <c r="F9" s="18">
        <f>(D9-E9)/E9</f>
        <v>0.64477739726027417</v>
      </c>
      <c r="G9" s="19">
        <f>192.11/3365.11</f>
        <v>5.7088772729569019E-2</v>
      </c>
    </row>
    <row r="10" spans="2:7" x14ac:dyDescent="0.25">
      <c r="B10" s="1">
        <v>2</v>
      </c>
      <c r="C10" s="2" t="s">
        <v>39</v>
      </c>
      <c r="F10" s="18"/>
    </row>
    <row r="11" spans="2:7" x14ac:dyDescent="0.25">
      <c r="B11" s="1">
        <v>2.1</v>
      </c>
      <c r="C11" s="2" t="s">
        <v>40</v>
      </c>
      <c r="D11">
        <v>417.52</v>
      </c>
      <c r="E11">
        <v>237.56</v>
      </c>
      <c r="F11" s="18">
        <f>(D11-E11)/E11</f>
        <v>0.75753493854184195</v>
      </c>
      <c r="G11" s="19">
        <f>D11/3365.11</f>
        <v>0.1240732100882289</v>
      </c>
    </row>
    <row r="12" spans="2:7" x14ac:dyDescent="0.25">
      <c r="B12" s="1">
        <v>2.2000000000000002</v>
      </c>
      <c r="C12" s="2" t="s">
        <v>41</v>
      </c>
      <c r="D12">
        <v>140.74</v>
      </c>
      <c r="E12">
        <v>81.83</v>
      </c>
      <c r="F12" s="18">
        <f>(D12-E12)/E12</f>
        <v>0.71990712452645744</v>
      </c>
      <c r="G12" s="18">
        <f>D12/3365.11</f>
        <v>4.1823298495442945E-2</v>
      </c>
    </row>
    <row r="13" spans="2:7" x14ac:dyDescent="0.25">
      <c r="B13" s="1">
        <v>2.2999999999999998</v>
      </c>
      <c r="C13" s="2" t="s">
        <v>42</v>
      </c>
      <c r="D13">
        <v>789.73</v>
      </c>
      <c r="E13">
        <v>499.55</v>
      </c>
      <c r="F13" s="18">
        <f>(D13-E13)/E13</f>
        <v>0.58088279451506353</v>
      </c>
      <c r="G13" s="19">
        <f>D13/3365.11</f>
        <v>0.23468177860456271</v>
      </c>
    </row>
    <row r="14" spans="2:7" x14ac:dyDescent="0.25">
      <c r="B14" s="1">
        <v>2.4</v>
      </c>
      <c r="C14" s="2" t="s">
        <v>43</v>
      </c>
      <c r="D14" s="20">
        <v>125.56</v>
      </c>
      <c r="E14" s="20">
        <v>357.76</v>
      </c>
      <c r="F14" s="21">
        <f>(D14-E14)/E14</f>
        <v>-0.64903846153846156</v>
      </c>
      <c r="G14" s="21">
        <f>D14/3365.11</f>
        <v>3.7312301826686198E-2</v>
      </c>
    </row>
    <row r="15" spans="2:7" x14ac:dyDescent="0.25">
      <c r="B15" s="1"/>
      <c r="C15" s="22" t="s">
        <v>44</v>
      </c>
    </row>
    <row r="16" spans="2:7" x14ac:dyDescent="0.25">
      <c r="B16" s="1">
        <v>1</v>
      </c>
      <c r="C16" s="2" t="s">
        <v>45</v>
      </c>
      <c r="D16">
        <v>1374.28</v>
      </c>
      <c r="E16">
        <v>743.58</v>
      </c>
      <c r="F16" s="18">
        <f>(D16-E16)/E16</f>
        <v>0.84819387288523074</v>
      </c>
      <c r="G16" s="19">
        <f>D16/1602.7</f>
        <v>0.85747800586510259</v>
      </c>
    </row>
    <row r="17" spans="2:7" x14ac:dyDescent="0.25">
      <c r="B17" s="1">
        <v>2</v>
      </c>
      <c r="C17" s="2" t="s">
        <v>46</v>
      </c>
      <c r="D17">
        <v>792.33</v>
      </c>
      <c r="E17">
        <v>474.96</v>
      </c>
      <c r="F17" s="18">
        <f>(D17-E17)/E17</f>
        <v>0.66820363820111184</v>
      </c>
      <c r="G17" s="19">
        <f>D17/1602.7</f>
        <v>0.49437199725463282</v>
      </c>
    </row>
    <row r="18" spans="2:7" x14ac:dyDescent="0.25">
      <c r="B18" s="1"/>
      <c r="C18" s="2" t="s">
        <v>47</v>
      </c>
    </row>
    <row r="19" spans="2:7" x14ac:dyDescent="0.25">
      <c r="B19" s="1">
        <v>3</v>
      </c>
      <c r="C19" s="2" t="s">
        <v>48</v>
      </c>
      <c r="D19">
        <v>302.81</v>
      </c>
      <c r="E19">
        <v>261.2</v>
      </c>
      <c r="F19" s="18">
        <f>(D19-E19)/E19</f>
        <v>0.15930321592649316</v>
      </c>
      <c r="G19" s="19">
        <f>D19/1602.7</f>
        <v>0.18893741810694453</v>
      </c>
    </row>
    <row r="20" spans="2:7" x14ac:dyDescent="0.25">
      <c r="B20" s="1">
        <v>4</v>
      </c>
      <c r="C20" s="2" t="s">
        <v>49</v>
      </c>
      <c r="D20">
        <v>240.04</v>
      </c>
      <c r="E20">
        <v>177.28</v>
      </c>
      <c r="F20" s="18">
        <f>(D20-E20)/E20</f>
        <v>0.35401624548736454</v>
      </c>
      <c r="G20" s="19">
        <f>D20/1602.7</f>
        <v>0.14977225931241031</v>
      </c>
    </row>
    <row r="21" spans="2:7" x14ac:dyDescent="0.25">
      <c r="B21" s="1"/>
    </row>
    <row r="22" spans="2:7" x14ac:dyDescent="0.25">
      <c r="B22" s="1"/>
      <c r="C22" s="23" t="s">
        <v>23</v>
      </c>
    </row>
    <row r="23" spans="2:7" x14ac:dyDescent="0.25">
      <c r="B23" s="1">
        <v>1</v>
      </c>
      <c r="C23" s="2" t="s">
        <v>50</v>
      </c>
    </row>
    <row r="24" spans="2:7" x14ac:dyDescent="0.25">
      <c r="B24" s="1"/>
      <c r="C24" s="2" t="s">
        <v>51</v>
      </c>
    </row>
    <row r="25" spans="2:7" x14ac:dyDescent="0.25">
      <c r="B25" s="1"/>
      <c r="C25" s="2" t="s">
        <v>52</v>
      </c>
    </row>
    <row r="26" spans="2:7" x14ac:dyDescent="0.25">
      <c r="B26" s="1">
        <v>2</v>
      </c>
      <c r="C26" s="2" t="s">
        <v>53</v>
      </c>
    </row>
    <row r="27" spans="2:7" x14ac:dyDescent="0.25">
      <c r="B27" s="1"/>
      <c r="C27" s="2" t="s">
        <v>54</v>
      </c>
    </row>
    <row r="28" spans="2:7" x14ac:dyDescent="0.25">
      <c r="B28" s="1"/>
      <c r="C28" s="2" t="s">
        <v>55</v>
      </c>
    </row>
    <row r="29" spans="2:7" x14ac:dyDescent="0.25">
      <c r="B29" s="1"/>
    </row>
    <row r="30" spans="2:7" x14ac:dyDescent="0.25">
      <c r="B30" s="1"/>
      <c r="C30" s="23" t="s">
        <v>56</v>
      </c>
    </row>
    <row r="31" spans="2:7" x14ac:dyDescent="0.25">
      <c r="B31" s="1">
        <v>1</v>
      </c>
      <c r="C31" s="2" t="s">
        <v>57</v>
      </c>
    </row>
    <row r="32" spans="2:7" x14ac:dyDescent="0.25">
      <c r="B32" s="1"/>
    </row>
  </sheetData>
  <pageMargins left="0.7" right="0.7" top="0.75" bottom="0.75" header="0.3" footer="0.3"/>
  <pageSetup scale="7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Minda_Industries_BS_Equation</vt:lpstr>
      <vt:lpstr>Minda Industries_Highlights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Sameer Mahabaleshwarkar</dc:creator>
  <cp:lastModifiedBy>Sameer Mahabaleshwarkar</cp:lastModifiedBy>
  <cp:lastPrinted>2018-08-24T19:37:21Z</cp:lastPrinted>
  <dcterms:created xsi:type="dcterms:W3CDTF">2018-08-24T19:32:24Z</dcterms:created>
  <dcterms:modified xsi:type="dcterms:W3CDTF">2018-08-24T19:39:20Z</dcterms:modified>
</cp:coreProperties>
</file>