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st" sheetId="3" r:id="rId1"/>
    <sheet name="2nd" sheetId="4" r:id="rId2"/>
  </sheets>
  <calcPr calcId="124519"/>
</workbook>
</file>

<file path=xl/calcChain.xml><?xml version="1.0" encoding="utf-8"?>
<calcChain xmlns="http://schemas.openxmlformats.org/spreadsheetml/2006/main">
  <c r="D30" i="4"/>
  <c r="D29"/>
  <c r="C7"/>
  <c r="H8"/>
  <c r="E6"/>
  <c r="H6"/>
  <c r="C9"/>
  <c r="C6" i="3"/>
  <c r="C6" i="4" s="1"/>
  <c r="C9" i="3"/>
  <c r="E6"/>
  <c r="H8" s="1"/>
  <c r="E9"/>
  <c r="E9" i="4" s="1"/>
  <c r="B12" i="3"/>
  <c r="B13" s="1"/>
  <c r="H9" s="1"/>
  <c r="E14"/>
  <c r="E8" s="1"/>
  <c r="E8" i="4" s="1"/>
  <c r="E17" i="3"/>
  <c r="E17" i="4" s="1"/>
  <c r="H6" i="3" l="1"/>
  <c r="H7" s="1"/>
  <c r="H10" s="1"/>
  <c r="H12" s="1"/>
  <c r="E14" i="4"/>
  <c r="H13" s="1"/>
  <c r="H7"/>
  <c r="C13" i="3"/>
  <c r="B12" i="4" s="1"/>
  <c r="H13" i="3"/>
  <c r="C21"/>
  <c r="H14" l="1"/>
  <c r="H16" s="1"/>
  <c r="H18" s="1"/>
  <c r="E18" s="1"/>
  <c r="E21" s="1"/>
  <c r="B13" i="4"/>
  <c r="H9" s="1"/>
  <c r="H10" s="1"/>
  <c r="H12" s="1"/>
  <c r="H14" s="1"/>
  <c r="H16" s="1"/>
  <c r="H18" s="1"/>
  <c r="E18" l="1"/>
  <c r="E21" s="1"/>
  <c r="C13"/>
  <c r="C21" s="1"/>
</calcChain>
</file>

<file path=xl/sharedStrings.xml><?xml version="1.0" encoding="utf-8"?>
<sst xmlns="http://schemas.openxmlformats.org/spreadsheetml/2006/main" count="86" uniqueCount="46">
  <si>
    <t>X</t>
  </si>
  <si>
    <t>Y</t>
  </si>
  <si>
    <t>Current Assets</t>
  </si>
  <si>
    <t>Current Liabilities</t>
  </si>
  <si>
    <t>Cash &amp; Bank</t>
  </si>
  <si>
    <t>Sundry Debtors</t>
  </si>
  <si>
    <t>Loans &amp; Advances</t>
  </si>
  <si>
    <t>Inventories</t>
  </si>
  <si>
    <t>total</t>
  </si>
  <si>
    <t>Fixed Assets</t>
  </si>
  <si>
    <t>Other Non-Current Assets</t>
  </si>
  <si>
    <t>Investments</t>
  </si>
  <si>
    <t>Total Assets</t>
  </si>
  <si>
    <t>Rent payable</t>
  </si>
  <si>
    <t>Provisions</t>
  </si>
  <si>
    <t>Interest Payable</t>
  </si>
  <si>
    <t>Sundry creditors</t>
  </si>
  <si>
    <t>Unearned Revenus</t>
  </si>
  <si>
    <t>LongTerm Liabilities</t>
  </si>
  <si>
    <t>Secured Loans</t>
  </si>
  <si>
    <t>Unsecured loans</t>
  </si>
  <si>
    <t>Shareholders Funds</t>
  </si>
  <si>
    <t>Capital</t>
  </si>
  <si>
    <t>Reserves &amp; Surplus</t>
  </si>
  <si>
    <t>Total Liabilities</t>
  </si>
  <si>
    <t>Sales</t>
  </si>
  <si>
    <t>Less: COGS</t>
  </si>
  <si>
    <t>GP</t>
  </si>
  <si>
    <t>Less: Sales Exp</t>
  </si>
  <si>
    <t>Less: Dep</t>
  </si>
  <si>
    <t>Oper Pr</t>
  </si>
  <si>
    <t>Add: Other Income</t>
  </si>
  <si>
    <t>PBIT</t>
  </si>
  <si>
    <t>Less: Int Exp</t>
  </si>
  <si>
    <t>PBT</t>
  </si>
  <si>
    <t>Less: Tax</t>
  </si>
  <si>
    <t>PAT</t>
  </si>
  <si>
    <t>Less: Div</t>
  </si>
  <si>
    <t>Balance</t>
  </si>
  <si>
    <t>XY</t>
  </si>
  <si>
    <t>.XY</t>
  </si>
  <si>
    <t>.YX</t>
  </si>
  <si>
    <t>LIFO</t>
  </si>
  <si>
    <t>WAC</t>
  </si>
  <si>
    <t>Unearned Revenues</t>
  </si>
  <si>
    <t>Inventory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</si>
</sst>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0" borderId="1" xfId="0" applyBorder="1"/>
    <xf numFmtId="49" fontId="0" fillId="2" borderId="1" xfId="0" applyNumberFormat="1" applyFill="1" applyBorder="1"/>
    <xf numFmtId="0" fontId="0" fillId="2" borderId="1" xfId="0" applyNumberFormat="1" applyFill="1" applyBorder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" sqref="C2"/>
    </sheetView>
  </sheetViews>
  <sheetFormatPr defaultRowHeight="15"/>
  <cols>
    <col min="1" max="1" width="25.42578125" customWidth="1"/>
    <col min="4" max="4" width="24" customWidth="1"/>
    <col min="7" max="7" width="20.140625" customWidth="1"/>
  </cols>
  <sheetData>
    <row r="1" spans="1:8">
      <c r="B1" t="s">
        <v>0</v>
      </c>
      <c r="C1">
        <v>6</v>
      </c>
      <c r="D1" t="s">
        <v>1</v>
      </c>
      <c r="E1">
        <v>1</v>
      </c>
    </row>
    <row r="2" spans="1:8">
      <c r="B2" t="s">
        <v>40</v>
      </c>
      <c r="C2">
        <v>6.0999999999999999E-2</v>
      </c>
    </row>
    <row r="3" spans="1:8">
      <c r="B3" t="s">
        <v>39</v>
      </c>
      <c r="C3" s="1">
        <v>61</v>
      </c>
    </row>
    <row r="5" spans="1:8">
      <c r="A5" s="6" t="s">
        <v>2</v>
      </c>
      <c r="B5" s="3"/>
      <c r="C5" s="3"/>
      <c r="D5" s="6" t="s">
        <v>3</v>
      </c>
      <c r="E5" s="3"/>
      <c r="F5" s="3"/>
      <c r="G5" s="3" t="s">
        <v>25</v>
      </c>
      <c r="H5" s="3">
        <v>8</v>
      </c>
    </row>
    <row r="6" spans="1:8">
      <c r="A6" s="3" t="s">
        <v>4</v>
      </c>
      <c r="B6" s="3"/>
      <c r="C6" s="4">
        <f>C3+6</f>
        <v>67</v>
      </c>
      <c r="D6" s="3" t="s">
        <v>13</v>
      </c>
      <c r="E6" s="3">
        <f>E1+C1</f>
        <v>7</v>
      </c>
      <c r="F6" s="3"/>
      <c r="G6" s="3" t="s">
        <v>26</v>
      </c>
      <c r="H6" s="3">
        <f>(E9/10)*8</f>
        <v>0.48799999999999999</v>
      </c>
    </row>
    <row r="7" spans="1:8">
      <c r="A7" s="3" t="s">
        <v>5</v>
      </c>
      <c r="B7" s="3"/>
      <c r="C7" s="2">
        <v>2</v>
      </c>
      <c r="D7" s="3" t="s">
        <v>14</v>
      </c>
      <c r="E7" s="3"/>
      <c r="F7" s="3"/>
      <c r="G7" s="3" t="s">
        <v>27</v>
      </c>
      <c r="H7" s="2">
        <f>H5-H6</f>
        <v>7.5120000000000005</v>
      </c>
    </row>
    <row r="8" spans="1:8">
      <c r="A8" s="3" t="s">
        <v>6</v>
      </c>
      <c r="B8" s="3"/>
      <c r="C8" s="3"/>
      <c r="D8" s="3" t="s">
        <v>15</v>
      </c>
      <c r="E8" s="7">
        <f>E14*0.1</f>
        <v>6.1000000000000005</v>
      </c>
      <c r="F8" s="3"/>
      <c r="G8" s="3" t="s">
        <v>28</v>
      </c>
      <c r="H8" s="3">
        <f>E6</f>
        <v>7</v>
      </c>
    </row>
    <row r="9" spans="1:8">
      <c r="A9" s="3" t="s">
        <v>7</v>
      </c>
      <c r="B9" s="3"/>
      <c r="C9" s="2">
        <f>(C2*10/10)*2</f>
        <v>0.122</v>
      </c>
      <c r="D9" s="3" t="s">
        <v>16</v>
      </c>
      <c r="E9" s="2">
        <f>C2*10</f>
        <v>0.61</v>
      </c>
      <c r="F9" s="3"/>
      <c r="G9" s="3" t="s">
        <v>29</v>
      </c>
      <c r="H9" s="7">
        <f>B13</f>
        <v>12.200000000000001</v>
      </c>
    </row>
    <row r="10" spans="1:8">
      <c r="A10" s="3"/>
      <c r="B10" s="3"/>
      <c r="C10" s="3"/>
      <c r="D10" s="3" t="s">
        <v>44</v>
      </c>
      <c r="E10" s="3"/>
      <c r="F10" s="3"/>
      <c r="G10" s="3" t="s">
        <v>30</v>
      </c>
      <c r="H10" s="7">
        <f>H7-H8-H9</f>
        <v>-11.688000000000001</v>
      </c>
    </row>
    <row r="11" spans="1:8">
      <c r="A11" s="3"/>
      <c r="B11" s="3"/>
      <c r="C11" s="3"/>
      <c r="D11" s="3"/>
      <c r="E11" s="3"/>
      <c r="F11" s="3"/>
      <c r="G11" s="3" t="s">
        <v>31</v>
      </c>
      <c r="H11" s="3">
        <v>0</v>
      </c>
    </row>
    <row r="12" spans="1:8">
      <c r="A12" s="6" t="s">
        <v>9</v>
      </c>
      <c r="B12" s="8">
        <f>C3</f>
        <v>61</v>
      </c>
      <c r="C12" s="3"/>
      <c r="D12" s="6" t="s">
        <v>18</v>
      </c>
      <c r="E12" s="3"/>
      <c r="F12" s="3"/>
      <c r="G12" s="3" t="s">
        <v>32</v>
      </c>
      <c r="H12" s="7">
        <f>H10-H11</f>
        <v>-11.688000000000001</v>
      </c>
    </row>
    <row r="13" spans="1:8">
      <c r="A13" s="3" t="s">
        <v>29</v>
      </c>
      <c r="B13" s="8">
        <f>B12*0.2</f>
        <v>12.200000000000001</v>
      </c>
      <c r="C13" s="5">
        <f>B12-B13</f>
        <v>48.8</v>
      </c>
      <c r="D13" s="3" t="s">
        <v>19</v>
      </c>
      <c r="E13" s="3"/>
      <c r="F13" s="3"/>
      <c r="G13" s="3" t="s">
        <v>33</v>
      </c>
      <c r="H13" s="7">
        <f>E14*0.1</f>
        <v>6.1000000000000005</v>
      </c>
    </row>
    <row r="14" spans="1:8">
      <c r="A14" s="6" t="s">
        <v>10</v>
      </c>
      <c r="B14" s="3"/>
      <c r="C14" s="3"/>
      <c r="D14" s="3" t="s">
        <v>20</v>
      </c>
      <c r="E14" s="7">
        <f>C3</f>
        <v>61</v>
      </c>
      <c r="F14" s="3"/>
      <c r="G14" s="3" t="s">
        <v>34</v>
      </c>
      <c r="H14" s="4">
        <f>H12-H13</f>
        <v>-17.788</v>
      </c>
    </row>
    <row r="15" spans="1:8">
      <c r="A15" s="3" t="s">
        <v>11</v>
      </c>
      <c r="B15" s="3"/>
      <c r="C15" s="3"/>
      <c r="D15" s="3"/>
      <c r="E15" s="3"/>
      <c r="F15" s="3"/>
      <c r="G15" s="3" t="s">
        <v>35</v>
      </c>
      <c r="H15" s="3">
        <v>0</v>
      </c>
    </row>
    <row r="16" spans="1:8">
      <c r="A16" s="3"/>
      <c r="B16" s="3"/>
      <c r="C16" s="3"/>
      <c r="D16" s="6" t="s">
        <v>21</v>
      </c>
      <c r="E16" s="3"/>
      <c r="F16" s="3"/>
      <c r="G16" s="3" t="s">
        <v>36</v>
      </c>
      <c r="H16" s="7">
        <f>H14-H15</f>
        <v>-17.788</v>
      </c>
    </row>
    <row r="17" spans="1:8">
      <c r="A17" s="3"/>
      <c r="B17" s="3"/>
      <c r="C17" s="3"/>
      <c r="D17" s="3" t="s">
        <v>22</v>
      </c>
      <c r="E17" s="3">
        <f>C3</f>
        <v>61</v>
      </c>
      <c r="F17" s="3"/>
      <c r="G17" s="3" t="s">
        <v>37</v>
      </c>
      <c r="H17" s="3">
        <v>0</v>
      </c>
    </row>
    <row r="18" spans="1:8">
      <c r="A18" s="3"/>
      <c r="B18" s="3"/>
      <c r="C18" s="3"/>
      <c r="D18" s="3" t="s">
        <v>23</v>
      </c>
      <c r="E18" s="7">
        <f>H18</f>
        <v>-17.788</v>
      </c>
      <c r="F18" s="3"/>
      <c r="G18" s="6" t="s">
        <v>38</v>
      </c>
      <c r="H18" s="7">
        <f>H16-H17</f>
        <v>-17.788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 t="s">
        <v>8</v>
      </c>
      <c r="E20" s="3"/>
      <c r="F20" s="3"/>
      <c r="G20" s="3"/>
      <c r="H20" s="3"/>
    </row>
    <row r="21" spans="1:8">
      <c r="A21" s="6" t="s">
        <v>12</v>
      </c>
      <c r="B21" s="3"/>
      <c r="C21" s="3">
        <f>SUM(C6:C18)</f>
        <v>117.922</v>
      </c>
      <c r="D21" s="6" t="s">
        <v>24</v>
      </c>
      <c r="E21" s="2">
        <f>SUM(E6:E18)</f>
        <v>117.92200000000001</v>
      </c>
      <c r="F21" s="3"/>
      <c r="G21" s="3"/>
      <c r="H21" s="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2" workbookViewId="0">
      <selection activeCell="E25" sqref="E25"/>
    </sheetView>
  </sheetViews>
  <sheetFormatPr defaultRowHeight="15"/>
  <cols>
    <col min="1" max="1" width="25.7109375" customWidth="1"/>
    <col min="4" max="4" width="20.5703125" customWidth="1"/>
    <col min="5" max="5" width="16" customWidth="1"/>
    <col min="7" max="7" width="27.28515625" customWidth="1"/>
  </cols>
  <sheetData>
    <row r="1" spans="1:8">
      <c r="B1" t="s">
        <v>0</v>
      </c>
      <c r="C1">
        <v>6</v>
      </c>
      <c r="D1" t="s">
        <v>1</v>
      </c>
      <c r="E1">
        <v>1</v>
      </c>
    </row>
    <row r="2" spans="1:8">
      <c r="B2" t="s">
        <v>41</v>
      </c>
      <c r="C2">
        <v>0.106</v>
      </c>
    </row>
    <row r="5" spans="1:8">
      <c r="A5" s="6" t="s">
        <v>2</v>
      </c>
      <c r="B5" s="3"/>
      <c r="C5" s="3"/>
      <c r="D5" s="6" t="s">
        <v>3</v>
      </c>
      <c r="E5" s="3"/>
      <c r="F5" s="3"/>
      <c r="G5" s="3" t="s">
        <v>25</v>
      </c>
      <c r="H5" s="3">
        <v>20</v>
      </c>
    </row>
    <row r="6" spans="1:8">
      <c r="A6" s="3" t="s">
        <v>4</v>
      </c>
      <c r="B6" s="3"/>
      <c r="C6" s="4">
        <f>'1st'!C6+1+91</f>
        <v>159</v>
      </c>
      <c r="D6" s="3" t="s">
        <v>13</v>
      </c>
      <c r="E6" s="2">
        <f>(E1+C1)*2</f>
        <v>14</v>
      </c>
      <c r="F6" s="3"/>
      <c r="G6" s="3" t="s">
        <v>26</v>
      </c>
      <c r="H6" s="3">
        <f>('1st'!C2*2)+(C2*8)</f>
        <v>0.97</v>
      </c>
    </row>
    <row r="7" spans="1:8">
      <c r="A7" s="3" t="s">
        <v>5</v>
      </c>
      <c r="B7" s="3"/>
      <c r="C7" s="2">
        <f>'1st'!C7-1+20-1</f>
        <v>20</v>
      </c>
      <c r="D7" s="3" t="s">
        <v>14</v>
      </c>
      <c r="E7" s="3"/>
      <c r="F7" s="3"/>
      <c r="G7" s="3" t="s">
        <v>27</v>
      </c>
      <c r="H7" s="3">
        <f>H5-H6</f>
        <v>19.03</v>
      </c>
    </row>
    <row r="8" spans="1:8">
      <c r="A8" s="3" t="s">
        <v>6</v>
      </c>
      <c r="B8" s="3"/>
      <c r="C8" s="3"/>
      <c r="D8" s="3" t="s">
        <v>15</v>
      </c>
      <c r="E8" s="4">
        <f>'1st'!E8*2</f>
        <v>12.200000000000001</v>
      </c>
      <c r="F8" s="3"/>
      <c r="G8" s="3" t="s">
        <v>28</v>
      </c>
      <c r="H8" s="3">
        <f>E1+C1+1</f>
        <v>8</v>
      </c>
    </row>
    <row r="9" spans="1:8">
      <c r="A9" s="3" t="s">
        <v>7</v>
      </c>
      <c r="B9" s="3"/>
      <c r="C9" s="2">
        <f>C2*2</f>
        <v>0.21199999999999999</v>
      </c>
      <c r="D9" s="3" t="s">
        <v>16</v>
      </c>
      <c r="E9" s="2">
        <f>'1st'!E9+(C2*10)</f>
        <v>1.67</v>
      </c>
      <c r="F9" s="3"/>
      <c r="G9" s="3" t="s">
        <v>29</v>
      </c>
      <c r="H9" s="7">
        <f>B13</f>
        <v>9.76</v>
      </c>
    </row>
    <row r="10" spans="1:8">
      <c r="A10" s="3"/>
      <c r="B10" s="3"/>
      <c r="C10" s="3"/>
      <c r="D10" s="3" t="s">
        <v>17</v>
      </c>
      <c r="E10" s="2">
        <v>91</v>
      </c>
      <c r="F10" s="3"/>
      <c r="G10" s="3" t="s">
        <v>30</v>
      </c>
      <c r="H10" s="4">
        <f>H7-H8-H9</f>
        <v>1.2700000000000014</v>
      </c>
    </row>
    <row r="11" spans="1:8">
      <c r="A11" s="3"/>
      <c r="B11" s="3"/>
      <c r="C11" s="3"/>
      <c r="D11" s="3"/>
      <c r="E11" s="3"/>
      <c r="F11" s="3"/>
      <c r="G11" s="3" t="s">
        <v>31</v>
      </c>
      <c r="H11" s="3">
        <v>0</v>
      </c>
    </row>
    <row r="12" spans="1:8">
      <c r="A12" s="6" t="s">
        <v>9</v>
      </c>
      <c r="B12" s="8">
        <f>'1st'!C13</f>
        <v>48.8</v>
      </c>
      <c r="C12" s="3"/>
      <c r="D12" s="6" t="s">
        <v>18</v>
      </c>
      <c r="E12" s="3"/>
      <c r="F12" s="3"/>
      <c r="G12" s="3" t="s">
        <v>32</v>
      </c>
      <c r="H12" s="7">
        <f>H10-H11</f>
        <v>1.2700000000000014</v>
      </c>
    </row>
    <row r="13" spans="1:8">
      <c r="A13" s="3" t="s">
        <v>29</v>
      </c>
      <c r="B13" s="3">
        <f>B12*0.2</f>
        <v>9.76</v>
      </c>
      <c r="C13" s="2">
        <f>B12-B13</f>
        <v>39.04</v>
      </c>
      <c r="D13" s="3" t="s">
        <v>19</v>
      </c>
      <c r="E13" s="3"/>
      <c r="F13" s="3"/>
      <c r="G13" s="3" t="s">
        <v>33</v>
      </c>
      <c r="H13" s="7">
        <f>E14*0.1</f>
        <v>6.1000000000000005</v>
      </c>
    </row>
    <row r="14" spans="1:8">
      <c r="A14" s="6" t="s">
        <v>10</v>
      </c>
      <c r="B14" s="3"/>
      <c r="C14" s="3"/>
      <c r="D14" s="3" t="s">
        <v>20</v>
      </c>
      <c r="E14" s="7">
        <f>'1st'!E14</f>
        <v>61</v>
      </c>
      <c r="F14" s="3"/>
      <c r="G14" s="3" t="s">
        <v>34</v>
      </c>
      <c r="H14" s="7">
        <f>H12-H13</f>
        <v>-4.8299999999999992</v>
      </c>
    </row>
    <row r="15" spans="1:8">
      <c r="A15" s="3" t="s">
        <v>11</v>
      </c>
      <c r="B15" s="3"/>
      <c r="C15" s="3"/>
      <c r="D15" s="3"/>
      <c r="E15" s="3"/>
      <c r="F15" s="3"/>
      <c r="G15" s="3" t="s">
        <v>35</v>
      </c>
      <c r="H15" s="3">
        <v>0</v>
      </c>
    </row>
    <row r="16" spans="1:8">
      <c r="A16" s="3"/>
      <c r="B16" s="3"/>
      <c r="C16" s="3"/>
      <c r="D16" s="6" t="s">
        <v>21</v>
      </c>
      <c r="E16" s="3"/>
      <c r="F16" s="3"/>
      <c r="G16" s="3" t="s">
        <v>36</v>
      </c>
      <c r="H16" s="7">
        <f>H14-H15</f>
        <v>-4.8299999999999992</v>
      </c>
    </row>
    <row r="17" spans="1:8">
      <c r="A17" s="3"/>
      <c r="B17" s="3"/>
      <c r="C17" s="3"/>
      <c r="D17" s="3" t="s">
        <v>22</v>
      </c>
      <c r="E17" s="3">
        <f>'1st'!E17</f>
        <v>61</v>
      </c>
      <c r="F17" s="3"/>
      <c r="G17" s="3" t="s">
        <v>37</v>
      </c>
      <c r="H17" s="3">
        <v>0</v>
      </c>
    </row>
    <row r="18" spans="1:8">
      <c r="A18" s="3"/>
      <c r="B18" s="3"/>
      <c r="C18" s="3"/>
      <c r="D18" s="3" t="s">
        <v>23</v>
      </c>
      <c r="E18" s="7">
        <f>'1st'!E18+H18</f>
        <v>-22.617999999999999</v>
      </c>
      <c r="F18" s="3"/>
      <c r="G18" s="6" t="s">
        <v>38</v>
      </c>
      <c r="H18" s="4">
        <f>H16-H17</f>
        <v>-4.8299999999999992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 t="s">
        <v>8</v>
      </c>
      <c r="E20" s="3"/>
      <c r="F20" s="3"/>
      <c r="G20" s="3"/>
      <c r="H20" s="3"/>
    </row>
    <row r="21" spans="1:8">
      <c r="A21" s="6" t="s">
        <v>12</v>
      </c>
      <c r="B21" s="3"/>
      <c r="C21" s="7">
        <f>SUM(C6:C19)</f>
        <v>218.25199999999998</v>
      </c>
      <c r="D21" s="6" t="s">
        <v>24</v>
      </c>
      <c r="E21" s="8">
        <f>SUM(E5:E19)</f>
        <v>218.25200000000001</v>
      </c>
      <c r="F21" s="3"/>
      <c r="G21" s="3"/>
      <c r="H21" s="3"/>
    </row>
    <row r="28" spans="1:8">
      <c r="D28" t="s">
        <v>45</v>
      </c>
    </row>
    <row r="29" spans="1:8">
      <c r="C29" s="2" t="s">
        <v>42</v>
      </c>
      <c r="D29" s="2">
        <f>'1st'!C2*2</f>
        <v>0.122</v>
      </c>
    </row>
    <row r="30" spans="1:8">
      <c r="C30" s="2" t="s">
        <v>43</v>
      </c>
      <c r="D30" s="2">
        <f>((('1st'!C2*10)+(C2*10))/20)*2</f>
        <v>0.16699999999999998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</vt:lpstr>
      <vt:lpstr>2nd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2011-10-03T07:16:00Z</dcterms:modified>
</cp:coreProperties>
</file>